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kmay\Downloads\"/>
    </mc:Choice>
  </mc:AlternateContent>
  <xr:revisionPtr revIDLastSave="0" documentId="8_{F4B1965F-43FB-4CA5-912F-1A3D711FCA3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6 Team Doub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" i="1" l="1"/>
  <c r="E37" i="1"/>
  <c r="M35" i="1"/>
  <c r="G34" i="1"/>
  <c r="K32" i="1"/>
  <c r="E31" i="1"/>
  <c r="I30" i="1"/>
  <c r="E29" i="1"/>
  <c r="K27" i="1"/>
  <c r="G26" i="1"/>
  <c r="I23" i="1"/>
  <c r="E23" i="1"/>
  <c r="M20" i="1"/>
  <c r="G20" i="1"/>
  <c r="C16" i="1"/>
  <c r="K14" i="1"/>
  <c r="G9" i="1"/>
  <c r="C6" i="1"/>
</calcChain>
</file>

<file path=xl/sharedStrings.xml><?xml version="1.0" encoding="utf-8"?>
<sst xmlns="http://schemas.openxmlformats.org/spreadsheetml/2006/main" count="79" uniqueCount="59">
  <si>
    <t>SIX TEAM DOUBLE ELIMINATION</t>
  </si>
  <si>
    <t>Game 1</t>
  </si>
  <si>
    <t>Game 3</t>
  </si>
  <si>
    <t>Game 8</t>
  </si>
  <si>
    <t>Game 2</t>
  </si>
  <si>
    <t>Game 10</t>
  </si>
  <si>
    <t>Game 4</t>
  </si>
  <si>
    <t>Game 5</t>
  </si>
  <si>
    <t>Game 9</t>
  </si>
  <si>
    <t>Game 7</t>
  </si>
  <si>
    <t>Game 6</t>
  </si>
  <si>
    <t>Game 11</t>
  </si>
  <si>
    <t>(If Necessary)</t>
  </si>
  <si>
    <t>Teams</t>
  </si>
  <si>
    <t>Tournament Director</t>
  </si>
  <si>
    <t>Coin flip to determine home team</t>
  </si>
  <si>
    <t>and Runner-up advance</t>
  </si>
  <si>
    <t xml:space="preserve">    Youngsville, La</t>
  </si>
  <si>
    <t xml:space="preserve">                            8:00 PM</t>
  </si>
  <si>
    <t xml:space="preserve">                           6:00 PM</t>
  </si>
  <si>
    <t xml:space="preserve">                         8:00 PM</t>
  </si>
  <si>
    <t xml:space="preserve">            1:00 PM</t>
  </si>
  <si>
    <t xml:space="preserve">                       11:00 AM</t>
  </si>
  <si>
    <t xml:space="preserve">                         9:00 AM</t>
  </si>
  <si>
    <t xml:space="preserve"> </t>
  </si>
  <si>
    <t>1 hour 45 minute time limit</t>
  </si>
  <si>
    <t>PONY</t>
  </si>
  <si>
    <t>SUPER REGION</t>
  </si>
  <si>
    <t>$300 gate fee due at check-in</t>
  </si>
  <si>
    <t>Coaches full uniform</t>
  </si>
  <si>
    <t>Ken May 337-552-7795</t>
  </si>
  <si>
    <t>YOUNGSVILLE SPORTS COMPLEX</t>
  </si>
  <si>
    <t>YOUNGSVILLE, LA</t>
  </si>
  <si>
    <t>to Pony Zone July 25</t>
  </si>
  <si>
    <t>YOUNGSVILLE NAT</t>
  </si>
  <si>
    <t>SUPREME FIELD</t>
  </si>
  <si>
    <t xml:space="preserve">WED 6/28 </t>
  </si>
  <si>
    <t>WED 6/28</t>
  </si>
  <si>
    <t>THUR 6/29</t>
  </si>
  <si>
    <t>FRI 6/30</t>
  </si>
  <si>
    <t xml:space="preserve">FRI 6/30 </t>
  </si>
  <si>
    <t>SAT 7/1</t>
  </si>
  <si>
    <t>SUN  7/2</t>
  </si>
  <si>
    <t>CROWLEY</t>
  </si>
  <si>
    <t>DERIDDER</t>
  </si>
  <si>
    <t>WARCHIEFS</t>
  </si>
  <si>
    <t>CHURCH POINT</t>
  </si>
  <si>
    <t xml:space="preserve">KINDER </t>
  </si>
  <si>
    <t>6</t>
  </si>
  <si>
    <t>3</t>
  </si>
  <si>
    <t>7</t>
  </si>
  <si>
    <t>1</t>
  </si>
  <si>
    <t>14</t>
  </si>
  <si>
    <t>0</t>
  </si>
  <si>
    <t>4</t>
  </si>
  <si>
    <t>16</t>
  </si>
  <si>
    <t>2</t>
  </si>
  <si>
    <t>11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</si>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</sst>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333333"/>
      <name val="Arial"/>
    </font>
    <font>
      <b/>
      <i/>
      <sz val="10"/>
      <color rgb="FF333333"/>
      <name val="Arial"/>
    </font>
    <font>
      <sz val="10"/>
      <name val="Arial"/>
    </font>
    <font>
      <sz val="10"/>
      <color rgb="FF000000"/>
      <name val="Arial"/>
    </font>
    <font>
      <b/>
      <sz val="8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left"/>
    </xf>
    <xf numFmtId="0" fontId="1" fillId="0" borderId="0" xfId="0" applyFont="1"/>
    <xf numFmtId="49" fontId="1" fillId="0" borderId="0" xfId="0" applyNumberFormat="1" applyFont="1"/>
    <xf numFmtId="0" fontId="1" fillId="0" borderId="1" xfId="0" applyFont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0" borderId="2" xfId="0" applyFont="1" applyBorder="1"/>
    <xf numFmtId="49" fontId="1" fillId="0" borderId="3" xfId="0" applyNumberFormat="1" applyFont="1" applyBorder="1"/>
    <xf numFmtId="0" fontId="1" fillId="0" borderId="4" xfId="0" applyFont="1" applyBorder="1"/>
    <xf numFmtId="0" fontId="2" fillId="0" borderId="0" xfId="0" applyFont="1" applyAlignment="1">
      <alignment horizontal="center"/>
    </xf>
    <xf numFmtId="49" fontId="1" fillId="0" borderId="5" xfId="0" applyNumberFormat="1" applyFont="1" applyBorder="1"/>
    <xf numFmtId="49" fontId="1" fillId="0" borderId="5" xfId="0" applyNumberFormat="1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2" fillId="0" borderId="0" xfId="0" applyFont="1"/>
    <xf numFmtId="0" fontId="1" fillId="0" borderId="7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8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0" borderId="6" xfId="0" applyFont="1" applyBorder="1"/>
    <xf numFmtId="49" fontId="1" fillId="0" borderId="1" xfId="0" applyNumberFormat="1" applyFont="1" applyBorder="1"/>
    <xf numFmtId="0" fontId="1" fillId="0" borderId="7" xfId="0" applyFont="1" applyBorder="1"/>
    <xf numFmtId="49" fontId="1" fillId="0" borderId="2" xfId="0" applyNumberFormat="1" applyFont="1" applyBorder="1"/>
    <xf numFmtId="49" fontId="1" fillId="0" borderId="5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7" xfId="0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0" borderId="8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49" fontId="1" fillId="0" borderId="8" xfId="0" applyNumberFormat="1" applyFont="1" applyBorder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1" fillId="0" borderId="9" xfId="0" applyFont="1" applyBorder="1" applyAlignment="1">
      <alignment horizontal="center"/>
    </xf>
    <xf numFmtId="49" fontId="1" fillId="2" borderId="9" xfId="0" applyNumberFormat="1" applyFont="1" applyFill="1" applyBorder="1" applyAlignment="1">
      <alignment horizontal="center"/>
    </xf>
    <xf numFmtId="0" fontId="1" fillId="0" borderId="10" xfId="0" applyFont="1" applyBorder="1"/>
    <xf numFmtId="49" fontId="1" fillId="0" borderId="11" xfId="0" applyNumberFormat="1" applyFont="1" applyBorder="1"/>
    <xf numFmtId="0" fontId="1" fillId="0" borderId="12" xfId="0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49" fontId="1" fillId="0" borderId="13" xfId="0" applyNumberFormat="1" applyFont="1" applyBorder="1"/>
    <xf numFmtId="0" fontId="1" fillId="0" borderId="15" xfId="0" applyFont="1" applyBorder="1"/>
    <xf numFmtId="49" fontId="1" fillId="0" borderId="16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7" xfId="0" applyFont="1" applyBorder="1" applyAlignment="1">
      <alignment horizontal="center"/>
    </xf>
    <xf numFmtId="49" fontId="1" fillId="0" borderId="4" xfId="0" applyNumberFormat="1" applyFont="1" applyBorder="1"/>
    <xf numFmtId="49" fontId="1" fillId="0" borderId="18" xfId="0" applyNumberFormat="1" applyFont="1" applyBorder="1"/>
    <xf numFmtId="49" fontId="1" fillId="0" borderId="18" xfId="0" applyNumberFormat="1" applyFont="1" applyBorder="1" applyAlignment="1">
      <alignment horizontal="center"/>
    </xf>
    <xf numFmtId="0" fontId="4" fillId="0" borderId="20" xfId="0" applyFont="1" applyBorder="1"/>
    <xf numFmtId="49" fontId="4" fillId="0" borderId="20" xfId="0" applyNumberFormat="1" applyFont="1" applyBorder="1"/>
    <xf numFmtId="0" fontId="1" fillId="0" borderId="0" xfId="0" applyFont="1" applyAlignment="1">
      <alignment wrapText="1"/>
    </xf>
    <xf numFmtId="0" fontId="0" fillId="0" borderId="20" xfId="0" applyBorder="1"/>
    <xf numFmtId="18" fontId="2" fillId="0" borderId="0" xfId="0" applyNumberFormat="1" applyFont="1"/>
    <xf numFmtId="18" fontId="2" fillId="0" borderId="0" xfId="0" applyNumberFormat="1" applyFont="1" applyAlignment="1">
      <alignment horizontal="center"/>
    </xf>
    <xf numFmtId="16" fontId="1" fillId="0" borderId="4" xfId="0" applyNumberFormat="1" applyFont="1" applyBorder="1"/>
    <xf numFmtId="16" fontId="2" fillId="0" borderId="0" xfId="0" applyNumberFormat="1" applyFont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1" fillId="0" borderId="6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1" fillId="0" borderId="19" xfId="0" applyFont="1" applyBorder="1" applyAlignment="1">
      <alignment horizontal="center"/>
    </xf>
    <xf numFmtId="0" fontId="3" fillId="0" borderId="20" xfId="0" applyFont="1" applyBorder="1" applyAlignment="1">
      <alignment wrapText="1"/>
    </xf>
    <xf numFmtId="0" fontId="3" fillId="0" borderId="2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51"/>
  <sheetViews>
    <sheetView tabSelected="1" topLeftCell="B12" workbookViewId="0">
      <selection activeCell="M33" sqref="M33"/>
    </sheetView>
  </sheetViews>
  <sheetFormatPr defaultColWidth="14.453125" defaultRowHeight="12.75" customHeight="1" x14ac:dyDescent="0.25"/>
  <cols>
    <col min="1" max="1" width="24" customWidth="1"/>
    <col min="2" max="2" width="4.453125" customWidth="1"/>
    <col min="3" max="3" width="24" customWidth="1"/>
    <col min="4" max="4" width="4.453125" customWidth="1"/>
    <col min="5" max="5" width="24" customWidth="1"/>
    <col min="6" max="6" width="4.453125" customWidth="1"/>
    <col min="7" max="7" width="24" customWidth="1"/>
    <col min="8" max="8" width="4.453125" customWidth="1"/>
    <col min="9" max="9" width="24" customWidth="1"/>
    <col min="10" max="10" width="4.453125" customWidth="1"/>
    <col min="11" max="11" width="24" customWidth="1"/>
    <col min="12" max="12" width="3.26953125" customWidth="1"/>
    <col min="13" max="13" width="24" customWidth="1"/>
  </cols>
  <sheetData>
    <row r="1" spans="1:13" ht="12.75" customHeight="1" x14ac:dyDescent="0.3">
      <c r="A1" s="72" t="s">
        <v>0</v>
      </c>
      <c r="B1" s="71"/>
      <c r="C1" s="71"/>
      <c r="D1" s="1"/>
      <c r="E1" s="2"/>
      <c r="F1" s="3"/>
      <c r="G1" s="2" t="s">
        <v>26</v>
      </c>
      <c r="H1" s="3"/>
      <c r="I1" s="2" t="s">
        <v>27</v>
      </c>
      <c r="J1" s="3"/>
      <c r="K1" s="2"/>
      <c r="L1" s="3"/>
      <c r="M1" s="73"/>
    </row>
    <row r="2" spans="1:13" ht="12.75" customHeight="1" x14ac:dyDescent="0.3">
      <c r="A2" s="2"/>
      <c r="B2" s="3"/>
      <c r="C2" s="2"/>
      <c r="D2" s="3"/>
      <c r="E2" s="2"/>
      <c r="F2" s="3"/>
      <c r="G2" s="2"/>
      <c r="H2" s="3"/>
      <c r="I2" s="2"/>
      <c r="J2" s="3"/>
      <c r="K2" s="2"/>
      <c r="L2" s="3"/>
      <c r="M2" s="71"/>
    </row>
    <row r="3" spans="1:13" ht="12.75" customHeight="1" x14ac:dyDescent="0.3">
      <c r="A3" s="4" t="s">
        <v>43</v>
      </c>
      <c r="B3" s="5" t="s">
        <v>48</v>
      </c>
      <c r="C3" s="2"/>
      <c r="D3" s="3"/>
      <c r="E3" s="2"/>
      <c r="F3" s="3"/>
      <c r="G3" s="2"/>
      <c r="H3" s="3"/>
      <c r="I3" s="2"/>
      <c r="J3" s="3"/>
      <c r="K3" s="2"/>
      <c r="L3" s="3"/>
      <c r="M3" s="71"/>
    </row>
    <row r="4" spans="1:13" ht="12.75" customHeight="1" x14ac:dyDescent="0.3">
      <c r="A4" s="6"/>
      <c r="B4" s="7"/>
      <c r="C4" s="8"/>
      <c r="D4" s="3"/>
      <c r="E4" s="2"/>
      <c r="F4" s="3"/>
      <c r="G4" s="2" t="s">
        <v>35</v>
      </c>
      <c r="H4" s="3"/>
      <c r="I4" s="2" t="s">
        <v>25</v>
      </c>
      <c r="J4" s="3"/>
      <c r="K4" s="2"/>
      <c r="L4" s="3"/>
      <c r="M4" s="71"/>
    </row>
    <row r="5" spans="1:13" ht="12.75" customHeight="1" x14ac:dyDescent="0.3">
      <c r="A5" s="9" t="s">
        <v>1</v>
      </c>
      <c r="B5" s="10"/>
      <c r="C5" s="8"/>
      <c r="D5" s="3"/>
      <c r="E5" s="2"/>
      <c r="F5" s="3"/>
      <c r="G5" s="2"/>
      <c r="H5" s="3"/>
      <c r="I5" s="2" t="s">
        <v>15</v>
      </c>
      <c r="J5" s="3"/>
      <c r="K5" s="2"/>
      <c r="L5" s="3"/>
      <c r="M5" s="71"/>
    </row>
    <row r="6" spans="1:13" ht="12.75" customHeight="1" x14ac:dyDescent="0.3">
      <c r="A6" s="9" t="s">
        <v>36</v>
      </c>
      <c r="B6" s="11"/>
      <c r="C6" s="12" t="str">
        <f>IF(OR(B3="",B9=""),"Winner Game 1",IF(B3-B9&gt;0,A3,A9))</f>
        <v>CROWLEY</v>
      </c>
      <c r="D6" s="5" t="s">
        <v>51</v>
      </c>
      <c r="E6" s="2"/>
      <c r="F6" s="3"/>
      <c r="G6" s="2"/>
      <c r="H6" s="3"/>
      <c r="I6" s="2"/>
      <c r="J6" s="3"/>
      <c r="K6" s="2"/>
      <c r="L6" s="3"/>
      <c r="M6" s="71"/>
    </row>
    <row r="7" spans="1:13" ht="12.75" customHeight="1" x14ac:dyDescent="0.3">
      <c r="A7" s="60">
        <v>0.75</v>
      </c>
      <c r="B7" s="10"/>
      <c r="C7" s="14"/>
      <c r="D7" s="15"/>
      <c r="E7" s="8"/>
      <c r="F7" s="3"/>
      <c r="G7" s="2"/>
      <c r="H7" s="3"/>
      <c r="I7" s="2"/>
      <c r="J7" s="3"/>
      <c r="K7" s="2" t="s">
        <v>28</v>
      </c>
      <c r="L7" s="3"/>
      <c r="M7" s="71"/>
    </row>
    <row r="8" spans="1:13" ht="12.75" customHeight="1" x14ac:dyDescent="0.3">
      <c r="A8" s="16"/>
      <c r="B8" s="17"/>
      <c r="C8" s="18" t="s">
        <v>2</v>
      </c>
      <c r="D8" s="10"/>
      <c r="E8" s="8"/>
      <c r="F8" s="3"/>
      <c r="G8" s="2"/>
      <c r="H8" s="3"/>
      <c r="I8" s="2"/>
      <c r="J8" s="3"/>
      <c r="K8" s="2" t="s">
        <v>29</v>
      </c>
      <c r="L8" s="3"/>
      <c r="M8" s="71"/>
    </row>
    <row r="9" spans="1:13" ht="12.75" customHeight="1" x14ac:dyDescent="0.3">
      <c r="A9" s="19" t="s">
        <v>44</v>
      </c>
      <c r="B9" s="20" t="s">
        <v>49</v>
      </c>
      <c r="C9" s="9" t="s">
        <v>38</v>
      </c>
      <c r="D9" s="11"/>
      <c r="E9" s="21"/>
      <c r="F9" s="22"/>
      <c r="G9" s="4" t="str">
        <f>IF(OR(D6="",D12=""),"Winner Game 3",IF(D6-D12&gt;0,C6,C12))</f>
        <v>CHURCH POINT</v>
      </c>
      <c r="H9" s="5" t="s">
        <v>56</v>
      </c>
      <c r="I9" s="2"/>
      <c r="J9" s="3"/>
      <c r="K9" s="2"/>
      <c r="L9" s="3"/>
      <c r="M9" s="71"/>
    </row>
    <row r="10" spans="1:13" ht="12.75" customHeight="1" x14ac:dyDescent="0.3">
      <c r="A10" s="2"/>
      <c r="B10" s="3"/>
      <c r="C10" s="60">
        <v>0.75</v>
      </c>
      <c r="D10" s="10"/>
      <c r="E10" s="23"/>
      <c r="F10" s="24"/>
      <c r="G10" s="19"/>
      <c r="H10" s="15"/>
      <c r="I10" s="8"/>
      <c r="J10" s="3"/>
      <c r="K10" s="2"/>
      <c r="L10" s="3"/>
      <c r="M10" s="71"/>
    </row>
    <row r="11" spans="1:13" ht="12.75" customHeight="1" x14ac:dyDescent="0.3">
      <c r="A11" s="2"/>
      <c r="B11" s="3"/>
      <c r="C11" s="16"/>
      <c r="D11" s="17"/>
      <c r="E11" s="8"/>
      <c r="F11" s="3"/>
      <c r="G11" s="9" t="s">
        <v>3</v>
      </c>
      <c r="H11" s="25"/>
      <c r="I11" s="8"/>
      <c r="J11" s="3"/>
      <c r="K11" s="2"/>
      <c r="L11" s="3"/>
      <c r="M11" s="2"/>
    </row>
    <row r="12" spans="1:13" ht="12.75" customHeight="1" x14ac:dyDescent="0.3">
      <c r="A12" s="2"/>
      <c r="B12" s="3"/>
      <c r="C12" s="19" t="s">
        <v>46</v>
      </c>
      <c r="D12" s="20" t="s">
        <v>52</v>
      </c>
      <c r="E12" s="2"/>
      <c r="F12" s="3"/>
      <c r="G12" s="63">
        <v>45108</v>
      </c>
      <c r="H12" s="25"/>
      <c r="I12" s="8"/>
      <c r="J12" s="3"/>
      <c r="K12" s="2"/>
      <c r="L12" s="3"/>
      <c r="M12" s="2"/>
    </row>
    <row r="13" spans="1:13" ht="12.75" customHeight="1" x14ac:dyDescent="0.3">
      <c r="A13" s="4" t="s">
        <v>45</v>
      </c>
      <c r="B13" s="5" t="s">
        <v>48</v>
      </c>
      <c r="C13" s="2"/>
      <c r="D13" s="3"/>
      <c r="E13" s="2"/>
      <c r="F13" s="3"/>
      <c r="G13" s="61" t="s">
        <v>22</v>
      </c>
      <c r="H13" s="10"/>
      <c r="I13" s="8"/>
      <c r="J13" s="3"/>
      <c r="K13" s="2"/>
      <c r="L13" s="3"/>
      <c r="M13" s="2"/>
    </row>
    <row r="14" spans="1:13" ht="12.75" customHeight="1" x14ac:dyDescent="0.3">
      <c r="A14" s="6"/>
      <c r="B14" s="7"/>
      <c r="C14" s="8"/>
      <c r="D14" s="3"/>
      <c r="E14" s="2"/>
      <c r="F14" s="3"/>
      <c r="G14" s="9"/>
      <c r="H14" s="10"/>
      <c r="I14" s="21"/>
      <c r="J14" s="22"/>
      <c r="K14" s="4" t="str">
        <f>IF(OR(H9="",H20=""),"Winner Game 8",IF(H9-H20&gt;0,G9,G20))</f>
        <v xml:space="preserve">KINDER </v>
      </c>
      <c r="L14" s="5" t="s">
        <v>51</v>
      </c>
      <c r="M14" s="2"/>
    </row>
    <row r="15" spans="1:13" ht="12.75" customHeight="1" x14ac:dyDescent="0.3">
      <c r="A15" s="9" t="s">
        <v>4</v>
      </c>
      <c r="B15" s="10"/>
      <c r="C15" s="26"/>
      <c r="D15" s="1"/>
      <c r="E15" s="27"/>
      <c r="F15" s="28"/>
      <c r="G15" s="9"/>
      <c r="H15" s="10"/>
      <c r="I15" s="29"/>
      <c r="J15" s="30"/>
      <c r="K15" s="19"/>
      <c r="L15" s="15"/>
      <c r="M15" s="8"/>
    </row>
    <row r="16" spans="1:13" ht="12.75" customHeight="1" x14ac:dyDescent="0.3">
      <c r="A16" s="9" t="s">
        <v>37</v>
      </c>
      <c r="B16" s="11"/>
      <c r="C16" s="12" t="str">
        <f>IF(OR(B13="",B19=""),"Winner Game 2",IF(B13-B19&gt;0,A13,A19))</f>
        <v>YOUNGSVILLE NAT</v>
      </c>
      <c r="D16" s="5" t="s">
        <v>53</v>
      </c>
      <c r="E16" s="2"/>
      <c r="F16" s="3"/>
      <c r="G16" s="9"/>
      <c r="H16" s="10"/>
      <c r="I16" s="8"/>
      <c r="J16" s="3"/>
      <c r="K16" s="9" t="s">
        <v>5</v>
      </c>
      <c r="L16" s="10"/>
      <c r="M16" s="8"/>
    </row>
    <row r="17" spans="1:13" ht="12.75" customHeight="1" x14ac:dyDescent="0.3">
      <c r="A17" s="13" t="s">
        <v>18</v>
      </c>
      <c r="B17" s="10"/>
      <c r="C17" s="14"/>
      <c r="D17" s="15"/>
      <c r="E17" s="8"/>
      <c r="F17" s="3"/>
      <c r="G17" s="9"/>
      <c r="H17" s="10"/>
      <c r="I17" s="8"/>
      <c r="J17" s="3"/>
      <c r="K17" s="9" t="s">
        <v>42</v>
      </c>
      <c r="L17" s="10"/>
      <c r="M17" s="8"/>
    </row>
    <row r="18" spans="1:13" ht="12.75" customHeight="1" x14ac:dyDescent="0.3">
      <c r="A18" s="16"/>
      <c r="B18" s="17"/>
      <c r="C18" s="18" t="s">
        <v>6</v>
      </c>
      <c r="D18" s="25"/>
      <c r="E18" s="8"/>
      <c r="F18" s="3"/>
      <c r="G18" s="9"/>
      <c r="H18" s="25"/>
      <c r="I18" s="8"/>
      <c r="J18" s="3"/>
      <c r="K18" s="61">
        <v>0.375</v>
      </c>
      <c r="L18" s="10"/>
      <c r="M18" s="8"/>
    </row>
    <row r="19" spans="1:13" ht="12.75" customHeight="1" x14ac:dyDescent="0.3">
      <c r="A19" s="19" t="s">
        <v>34</v>
      </c>
      <c r="B19" s="20" t="s">
        <v>50</v>
      </c>
      <c r="C19" s="9" t="s">
        <v>38</v>
      </c>
      <c r="D19" s="11"/>
      <c r="E19" s="21"/>
      <c r="F19" s="22"/>
      <c r="G19" s="4"/>
      <c r="H19" s="31"/>
      <c r="I19" s="8"/>
      <c r="J19" s="3"/>
      <c r="K19" s="9"/>
      <c r="L19" s="10"/>
      <c r="M19" s="8"/>
    </row>
    <row r="20" spans="1:13" ht="12.75" customHeight="1" x14ac:dyDescent="0.3">
      <c r="A20" s="2"/>
      <c r="B20" s="3"/>
      <c r="C20" s="13" t="s">
        <v>18</v>
      </c>
      <c r="D20" s="10"/>
      <c r="E20" s="23"/>
      <c r="F20" s="24"/>
      <c r="G20" s="19" t="str">
        <f>IF(OR(D16="",D22=""),"Winner Game 4",IF(D16-D22&gt;0,C16,C22))</f>
        <v xml:space="preserve">KINDER </v>
      </c>
      <c r="H20" s="20" t="s">
        <v>49</v>
      </c>
      <c r="I20" s="2"/>
      <c r="J20" s="3"/>
      <c r="K20" s="9"/>
      <c r="L20" s="25"/>
      <c r="M20" s="12" t="str">
        <f>IF(OR(L14="",L27=""),"Champion",IF(L14-L27&gt;0,K14,"If Necessary Needed"))</f>
        <v>If Necessary Needed</v>
      </c>
    </row>
    <row r="21" spans="1:13" ht="12.75" customHeight="1" x14ac:dyDescent="0.3">
      <c r="A21" s="2"/>
      <c r="B21" s="3"/>
      <c r="C21" s="16"/>
      <c r="D21" s="17"/>
      <c r="E21" s="32"/>
      <c r="F21" s="28"/>
      <c r="G21" s="2"/>
      <c r="H21" s="3"/>
      <c r="I21" s="2"/>
      <c r="J21" s="3"/>
      <c r="K21" s="9"/>
      <c r="L21" s="10"/>
      <c r="M21" s="23" t="s">
        <v>16</v>
      </c>
    </row>
    <row r="22" spans="1:13" ht="12.75" customHeight="1" x14ac:dyDescent="0.3">
      <c r="A22" s="2"/>
      <c r="B22" s="3"/>
      <c r="C22" s="19" t="s">
        <v>47</v>
      </c>
      <c r="D22" s="20" t="s">
        <v>48</v>
      </c>
      <c r="E22" s="2"/>
      <c r="F22" s="3"/>
      <c r="G22" s="2"/>
      <c r="H22" s="3"/>
      <c r="I22" s="2"/>
      <c r="J22" s="3"/>
      <c r="K22" s="9"/>
      <c r="L22" s="10"/>
      <c r="M22" s="8" t="s">
        <v>33</v>
      </c>
    </row>
    <row r="23" spans="1:13" ht="12.75" customHeight="1" x14ac:dyDescent="0.3">
      <c r="A23" s="2"/>
      <c r="B23" s="3"/>
      <c r="C23" s="2"/>
      <c r="D23" s="3"/>
      <c r="E23" s="4" t="str">
        <f>IF(OR(D6="",D12=""),"Loser Game 3",IF(D6-D12&lt;0,C6,C12))</f>
        <v>CROWLEY</v>
      </c>
      <c r="F23" s="5" t="s">
        <v>48</v>
      </c>
      <c r="G23" s="27"/>
      <c r="H23" s="28"/>
      <c r="I23" s="4" t="str">
        <f>IF(OR(H9="",H20=""),"Loser Game 8",IF(H9-H20&lt;0,G9,G20))</f>
        <v>CHURCH POINT</v>
      </c>
      <c r="J23" s="5" t="s">
        <v>58</v>
      </c>
      <c r="K23" s="9"/>
      <c r="L23" s="10"/>
      <c r="M23" s="62"/>
    </row>
    <row r="24" spans="1:13" ht="12.75" customHeight="1" x14ac:dyDescent="0.3">
      <c r="A24" s="2"/>
      <c r="B24" s="3"/>
      <c r="C24" s="27"/>
      <c r="D24" s="28"/>
      <c r="E24" s="19"/>
      <c r="F24" s="15"/>
      <c r="G24" s="8"/>
      <c r="H24" s="3"/>
      <c r="I24" s="19"/>
      <c r="J24" s="15"/>
      <c r="K24" s="18"/>
      <c r="L24" s="10"/>
      <c r="M24" s="8" t="s">
        <v>17</v>
      </c>
    </row>
    <row r="25" spans="1:13" ht="12.75" customHeight="1" x14ac:dyDescent="0.3">
      <c r="A25" s="2"/>
      <c r="B25" s="3"/>
      <c r="C25" s="2"/>
      <c r="D25" s="3"/>
      <c r="E25" s="9" t="s">
        <v>7</v>
      </c>
      <c r="F25" s="10"/>
      <c r="G25" s="8"/>
      <c r="H25" s="3"/>
      <c r="I25" s="9" t="s">
        <v>8</v>
      </c>
      <c r="J25" s="25"/>
      <c r="K25" s="18"/>
      <c r="L25" s="10"/>
      <c r="M25" s="8"/>
    </row>
    <row r="26" spans="1:13" ht="12.75" customHeight="1" x14ac:dyDescent="0.3">
      <c r="A26" s="2"/>
      <c r="B26" s="3"/>
      <c r="C26" s="33"/>
      <c r="D26" s="1"/>
      <c r="E26" s="9" t="s">
        <v>39</v>
      </c>
      <c r="F26" s="11"/>
      <c r="G26" s="12" t="str">
        <f>IF(OR(F23="",F29=""),"Winner Game 5",IF(F23-F29&gt;0,E23,E29))</f>
        <v>CROWLEY</v>
      </c>
      <c r="H26" s="5" t="s">
        <v>57</v>
      </c>
      <c r="I26" s="9" t="s">
        <v>41</v>
      </c>
      <c r="J26" s="10"/>
      <c r="K26" s="12"/>
      <c r="L26" s="34"/>
      <c r="M26" s="32"/>
    </row>
    <row r="27" spans="1:13" ht="12.75" customHeight="1" x14ac:dyDescent="0.3">
      <c r="A27" s="2"/>
      <c r="B27" s="3"/>
      <c r="C27" s="2"/>
      <c r="D27" s="3"/>
      <c r="E27" s="60" t="s">
        <v>19</v>
      </c>
      <c r="F27" s="10"/>
      <c r="G27" s="14"/>
      <c r="H27" s="15"/>
      <c r="I27" s="35" t="s">
        <v>21</v>
      </c>
      <c r="J27" s="11"/>
      <c r="K27" s="14" t="str">
        <f>IF(OR(J23="",J30=""),"Winner Game 9",IF(J23-J30&gt;0,I23,I30))</f>
        <v>CHURCH POINT</v>
      </c>
      <c r="L27" s="20" t="s">
        <v>48</v>
      </c>
      <c r="M27" s="2"/>
    </row>
    <row r="28" spans="1:13" ht="12.75" customHeight="1" x14ac:dyDescent="0.3">
      <c r="A28" s="2"/>
      <c r="B28" s="3"/>
      <c r="C28" s="2"/>
      <c r="D28" s="3"/>
      <c r="E28" s="4"/>
      <c r="F28" s="34"/>
      <c r="G28" s="18" t="s">
        <v>9</v>
      </c>
      <c r="H28" s="10"/>
      <c r="I28" s="36"/>
      <c r="J28" s="10"/>
      <c r="K28" s="8"/>
      <c r="L28" s="3"/>
      <c r="M28" s="2"/>
    </row>
    <row r="29" spans="1:13" ht="12.75" customHeight="1" x14ac:dyDescent="0.3">
      <c r="A29" s="2"/>
      <c r="B29" s="3"/>
      <c r="C29" s="27"/>
      <c r="D29" s="28"/>
      <c r="E29" s="19" t="str">
        <f>IF(OR(B13="",B19=""),"Loser Game 2",IF(B13-B19&lt;0,A13,A19))</f>
        <v>WARCHIEFS</v>
      </c>
      <c r="F29" s="20" t="s">
        <v>54</v>
      </c>
      <c r="G29" s="9" t="s">
        <v>41</v>
      </c>
      <c r="H29" s="10"/>
      <c r="I29" s="12"/>
      <c r="J29" s="31"/>
      <c r="K29" s="8"/>
      <c r="L29" s="3"/>
      <c r="M29" s="2"/>
    </row>
    <row r="30" spans="1:13" ht="12.75" customHeight="1" x14ac:dyDescent="0.3">
      <c r="A30" s="2"/>
      <c r="B30" s="3"/>
      <c r="C30" s="27"/>
      <c r="D30" s="28"/>
      <c r="E30" s="27"/>
      <c r="F30" s="28"/>
      <c r="G30" s="13" t="s">
        <v>23</v>
      </c>
      <c r="H30" s="10"/>
      <c r="I30" s="14" t="str">
        <f>IF(OR(H26="",H34=""),"Winner Game 7",IF(H26-H34&gt;0,G26,G34))</f>
        <v>CROWLEY</v>
      </c>
      <c r="J30" s="20" t="s">
        <v>53</v>
      </c>
      <c r="K30" s="2"/>
      <c r="L30" s="3"/>
      <c r="M30" s="2"/>
    </row>
    <row r="31" spans="1:13" ht="12.75" customHeight="1" x14ac:dyDescent="0.3">
      <c r="A31" s="2"/>
      <c r="B31" s="3"/>
      <c r="C31" s="2"/>
      <c r="D31" s="3"/>
      <c r="E31" s="4" t="str">
        <f>IF(OR(B3="",B9=""),"Loser Game 1",IF(B3-B9&lt;0,A3,A9))</f>
        <v>DERIDDER</v>
      </c>
      <c r="F31" s="5" t="s">
        <v>55</v>
      </c>
      <c r="G31" s="37"/>
      <c r="H31" s="11"/>
      <c r="I31" s="32"/>
      <c r="J31" s="3"/>
      <c r="K31" s="2"/>
      <c r="L31" s="3"/>
      <c r="M31" s="2"/>
    </row>
    <row r="32" spans="1:13" ht="12.75" customHeight="1" x14ac:dyDescent="0.3">
      <c r="A32" s="2"/>
      <c r="B32" s="3"/>
      <c r="C32" s="2"/>
      <c r="D32" s="3"/>
      <c r="E32" s="19"/>
      <c r="F32" s="15"/>
      <c r="G32" s="36"/>
      <c r="H32" s="10"/>
      <c r="I32" s="32"/>
      <c r="J32" s="28"/>
      <c r="K32" s="38" t="str">
        <f>IF(OR(L14="",L27=""),"Winner Game 10",IF(L14-L27&lt;0,K27,""))</f>
        <v>CHURCH POINT</v>
      </c>
      <c r="L32" s="39" t="s">
        <v>56</v>
      </c>
      <c r="M32" s="2"/>
    </row>
    <row r="33" spans="1:13" ht="12.75" customHeight="1" x14ac:dyDescent="0.3">
      <c r="A33" s="2"/>
      <c r="B33" s="3"/>
      <c r="C33" s="2"/>
      <c r="D33" s="3"/>
      <c r="E33" s="9" t="s">
        <v>10</v>
      </c>
      <c r="F33" s="11"/>
      <c r="G33" s="12"/>
      <c r="H33" s="31"/>
      <c r="I33" s="8"/>
      <c r="J33" s="3"/>
      <c r="K33" s="40"/>
      <c r="L33" s="41"/>
      <c r="M33" s="42"/>
    </row>
    <row r="34" spans="1:13" ht="12.75" customHeight="1" x14ac:dyDescent="0.3">
      <c r="A34" s="2"/>
      <c r="B34" s="3"/>
      <c r="C34" s="2"/>
      <c r="D34" s="3"/>
      <c r="E34" s="9" t="s">
        <v>40</v>
      </c>
      <c r="F34" s="10"/>
      <c r="G34" s="14" t="str">
        <f>IF(OR(F31="",F37=""),"Winner Game 6",IF(F31-F37&gt;0,E31,E37))</f>
        <v>DERIDDER</v>
      </c>
      <c r="H34" s="20" t="s">
        <v>51</v>
      </c>
      <c r="I34" s="2"/>
      <c r="J34" s="3"/>
      <c r="K34" s="9" t="s">
        <v>11</v>
      </c>
      <c r="L34" s="43"/>
      <c r="M34" s="44"/>
    </row>
    <row r="35" spans="1:13" ht="12.75" customHeight="1" x14ac:dyDescent="0.3">
      <c r="A35" s="2"/>
      <c r="B35" s="3"/>
      <c r="C35" s="2"/>
      <c r="D35" s="3"/>
      <c r="E35" s="13" t="s">
        <v>20</v>
      </c>
      <c r="F35" s="10"/>
      <c r="G35" s="32"/>
      <c r="H35" s="28"/>
      <c r="I35" s="2"/>
      <c r="J35" s="3"/>
      <c r="K35" s="9" t="s">
        <v>12</v>
      </c>
      <c r="L35" s="43"/>
      <c r="M35" s="45" t="str">
        <f>IF(OR(L32="",L40=""),"",IF(L32-L40&gt;0,K32,K40))</f>
        <v xml:space="preserve">KINDER </v>
      </c>
    </row>
    <row r="36" spans="1:13" ht="12.75" customHeight="1" x14ac:dyDescent="0.3">
      <c r="A36" s="2"/>
      <c r="B36" s="3"/>
      <c r="C36" s="2"/>
      <c r="D36" s="3"/>
      <c r="E36" s="4"/>
      <c r="F36" s="34"/>
      <c r="G36" s="8"/>
      <c r="H36" s="3"/>
      <c r="I36" s="2"/>
      <c r="J36" s="3"/>
      <c r="K36" s="13"/>
      <c r="L36" s="46"/>
      <c r="M36" s="47"/>
    </row>
    <row r="37" spans="1:13" ht="12.75" customHeight="1" x14ac:dyDescent="0.3">
      <c r="A37" s="2"/>
      <c r="B37" s="3"/>
      <c r="C37" s="2"/>
      <c r="D37" s="3"/>
      <c r="E37" s="19" t="str">
        <f>IF(OR(D16="",D22=""),"Loser Game 4",IF(D16-D22&lt;0,C16,C22))</f>
        <v>YOUNGSVILLE NAT</v>
      </c>
      <c r="F37" s="20" t="s">
        <v>50</v>
      </c>
      <c r="G37" s="2"/>
      <c r="H37" s="3"/>
      <c r="I37" s="2"/>
      <c r="J37" s="3"/>
      <c r="K37" s="60">
        <v>0.45833333333333331</v>
      </c>
      <c r="L37" s="46"/>
      <c r="M37" s="44"/>
    </row>
    <row r="38" spans="1:13" ht="12.75" customHeight="1" x14ac:dyDescent="0.3">
      <c r="A38" s="2"/>
      <c r="B38" s="3"/>
      <c r="C38" s="2"/>
      <c r="D38" s="3"/>
      <c r="E38" s="2"/>
      <c r="F38" s="3"/>
      <c r="G38" s="2"/>
      <c r="H38" s="3"/>
      <c r="I38" s="2"/>
      <c r="J38" s="3"/>
      <c r="K38" s="13"/>
      <c r="L38" s="46"/>
      <c r="M38" s="44"/>
    </row>
    <row r="39" spans="1:13" ht="12.75" customHeight="1" x14ac:dyDescent="0.3">
      <c r="A39" s="2"/>
      <c r="B39" s="3"/>
      <c r="C39" s="2"/>
      <c r="D39" s="3"/>
      <c r="E39" s="2"/>
      <c r="F39" s="3"/>
      <c r="G39" s="2"/>
      <c r="H39" s="3"/>
      <c r="I39" s="2"/>
      <c r="J39" s="3"/>
      <c r="K39" s="38"/>
      <c r="L39" s="48"/>
      <c r="M39" s="44"/>
    </row>
    <row r="40" spans="1:13" ht="12.75" customHeight="1" x14ac:dyDescent="0.3">
      <c r="A40" s="2"/>
      <c r="B40" s="3"/>
      <c r="C40" s="2"/>
      <c r="D40" s="3"/>
      <c r="E40" s="2"/>
      <c r="F40" s="3"/>
      <c r="G40" s="2"/>
      <c r="H40" s="3"/>
      <c r="I40" s="2"/>
      <c r="J40" s="3"/>
      <c r="K40" s="49" t="str">
        <f>IF(OR(L14="",L27=""),"Loser Game 10",IF(L14-L27&lt;0,K14,""))</f>
        <v xml:space="preserve">KINDER </v>
      </c>
      <c r="L40" s="50" t="s">
        <v>49</v>
      </c>
      <c r="M40" s="2"/>
    </row>
    <row r="41" spans="1:13" ht="12.75" customHeight="1" x14ac:dyDescent="0.3">
      <c r="A41" s="2"/>
      <c r="B41" s="3"/>
      <c r="C41" s="2"/>
      <c r="D41" s="3"/>
      <c r="E41" s="2"/>
      <c r="F41" s="3"/>
      <c r="G41" s="2"/>
      <c r="H41" s="3"/>
      <c r="I41" s="2"/>
      <c r="J41" s="3"/>
      <c r="K41" s="27"/>
      <c r="L41" s="28"/>
      <c r="M41" s="2"/>
    </row>
    <row r="42" spans="1:13" ht="12.75" customHeight="1" x14ac:dyDescent="0.3">
      <c r="A42" s="51"/>
      <c r="B42" s="3"/>
      <c r="C42" s="2"/>
      <c r="D42" s="3"/>
      <c r="E42" s="2"/>
      <c r="F42" s="3"/>
      <c r="G42" s="2"/>
      <c r="H42" s="3"/>
      <c r="I42" s="2"/>
      <c r="J42" s="3"/>
      <c r="K42" s="27"/>
      <c r="L42" s="3"/>
      <c r="M42" s="2"/>
    </row>
    <row r="43" spans="1:13" ht="12.75" customHeight="1" x14ac:dyDescent="0.3">
      <c r="A43" s="52" t="s">
        <v>13</v>
      </c>
      <c r="B43" s="53"/>
      <c r="C43" s="51"/>
      <c r="D43" s="22"/>
      <c r="E43" s="51"/>
      <c r="F43" s="22"/>
      <c r="G43" s="51"/>
      <c r="H43" s="3"/>
      <c r="I43" s="2"/>
      <c r="J43" s="3"/>
      <c r="K43" s="2"/>
      <c r="L43" s="3"/>
      <c r="M43" s="2"/>
    </row>
    <row r="44" spans="1:13" ht="12.75" customHeight="1" x14ac:dyDescent="0.3">
      <c r="A44" s="52" t="s">
        <v>43</v>
      </c>
      <c r="B44" s="54"/>
      <c r="C44" s="74" t="s">
        <v>14</v>
      </c>
      <c r="D44" s="75"/>
      <c r="E44" s="75"/>
      <c r="F44" s="75"/>
      <c r="G44" s="76"/>
      <c r="H44" s="53"/>
      <c r="I44" s="2"/>
      <c r="J44" s="3"/>
      <c r="K44" s="2"/>
      <c r="L44" s="3"/>
      <c r="M44" s="2"/>
    </row>
    <row r="45" spans="1:13" ht="12.75" customHeight="1" x14ac:dyDescent="0.3">
      <c r="A45" s="52" t="s">
        <v>44</v>
      </c>
      <c r="B45" s="55"/>
      <c r="C45" s="74" t="s">
        <v>30</v>
      </c>
      <c r="D45" s="75"/>
      <c r="E45" s="75"/>
      <c r="F45" s="75"/>
      <c r="G45" s="76"/>
      <c r="H45" s="53"/>
      <c r="I45" s="2"/>
      <c r="J45" s="3"/>
      <c r="K45" s="2"/>
      <c r="L45" s="3"/>
      <c r="M45" s="2"/>
    </row>
    <row r="46" spans="1:13" ht="12.75" customHeight="1" x14ac:dyDescent="0.3">
      <c r="A46" s="52" t="s">
        <v>45</v>
      </c>
      <c r="B46" s="53"/>
      <c r="C46" s="56"/>
      <c r="D46" s="57"/>
      <c r="E46" s="59"/>
      <c r="F46" s="57"/>
      <c r="G46" s="56"/>
      <c r="H46" s="3"/>
      <c r="I46" s="2"/>
      <c r="J46" s="3"/>
      <c r="K46" s="2"/>
      <c r="L46" s="3"/>
      <c r="M46" s="2"/>
    </row>
    <row r="47" spans="1:13" ht="13" x14ac:dyDescent="0.3">
      <c r="A47" s="52" t="s">
        <v>34</v>
      </c>
      <c r="B47" s="54"/>
      <c r="C47" s="74" t="s">
        <v>31</v>
      </c>
      <c r="D47" s="75"/>
      <c r="E47" s="75"/>
      <c r="F47" s="75"/>
      <c r="G47" s="76"/>
      <c r="H47" s="53"/>
      <c r="I47" s="2"/>
      <c r="J47" s="3"/>
      <c r="K47" s="2"/>
      <c r="L47" s="3"/>
      <c r="M47" s="2"/>
    </row>
    <row r="48" spans="1:13" ht="13" x14ac:dyDescent="0.3">
      <c r="A48" s="52" t="s">
        <v>46</v>
      </c>
      <c r="B48" s="54"/>
      <c r="C48" s="64" t="s">
        <v>32</v>
      </c>
      <c r="D48" s="65"/>
      <c r="E48" s="65"/>
      <c r="F48" s="65"/>
      <c r="G48" s="66"/>
      <c r="H48" s="53"/>
      <c r="I48" s="2"/>
      <c r="J48" s="3"/>
      <c r="K48" s="2"/>
      <c r="L48" s="3"/>
      <c r="M48" s="58" t="s">
        <v>24</v>
      </c>
    </row>
    <row r="49" spans="1:13" ht="13" x14ac:dyDescent="0.3">
      <c r="A49" s="52" t="s">
        <v>47</v>
      </c>
      <c r="B49" s="54"/>
      <c r="C49" s="67"/>
      <c r="D49" s="68"/>
      <c r="E49" s="68"/>
      <c r="F49" s="68"/>
      <c r="G49" s="69"/>
      <c r="H49" s="53"/>
      <c r="I49" s="2"/>
      <c r="J49" s="3"/>
      <c r="K49" s="2"/>
      <c r="L49" s="3"/>
      <c r="M49" s="2"/>
    </row>
    <row r="50" spans="1:13" ht="13" x14ac:dyDescent="0.3">
      <c r="A50" s="6"/>
      <c r="B50" s="3"/>
      <c r="C50" s="6"/>
      <c r="D50" s="24"/>
      <c r="E50" s="6"/>
      <c r="F50" s="24"/>
      <c r="G50" s="6"/>
      <c r="H50" s="3"/>
      <c r="I50" s="2"/>
      <c r="J50" s="3"/>
      <c r="K50" s="2"/>
      <c r="L50" s="3"/>
      <c r="M50" s="2"/>
    </row>
    <row r="51" spans="1:13" ht="12.5" x14ac:dyDescent="0.25">
      <c r="A51" s="70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</row>
  </sheetData>
  <mergeCells count="8">
    <mergeCell ref="C48:G48"/>
    <mergeCell ref="C49:G49"/>
    <mergeCell ref="A51:M51"/>
    <mergeCell ref="A1:C1"/>
    <mergeCell ref="M1:M10"/>
    <mergeCell ref="C44:G44"/>
    <mergeCell ref="C45:G45"/>
    <mergeCell ref="C47:G47"/>
  </mergeCells>
  <pageMargins left="0.7" right="0.7" top="0.75" bottom="0.75" header="0.3" footer="0.3"/>
  <pageSetup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 Team Double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May</dc:creator>
  <cp:lastModifiedBy>kmay</cp:lastModifiedBy>
  <cp:lastPrinted>2023-06-06T18:57:33Z</cp:lastPrinted>
  <dcterms:created xsi:type="dcterms:W3CDTF">2019-06-14T15:30:30Z</dcterms:created>
  <dcterms:modified xsi:type="dcterms:W3CDTF">2023-07-03T13:18:15Z</dcterms:modified>
</cp:coreProperties>
</file>